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C:\Users\simona.kiudyte\Desktop\Pirkimai 2022 M\Darbai\Supaprastinti\PK22-397 SB Riešutas\Pasiūlymai\1. Žilinskis ir Co, UAB\01 Pirminis\"/>
    </mc:Choice>
  </mc:AlternateContent>
  <xr:revisionPtr revIDLastSave="0" documentId="13_ncr:1_{4F87D7F5-857F-48E9-9194-F4F34E8B99CA}" xr6:coauthVersionLast="47" xr6:coauthVersionMax="47" xr10:uidLastSave="{00000000-0000-0000-0000-000000000000}"/>
  <bookViews>
    <workbookView xWindow="-108" yWindow="-108" windowWidth="23256" windowHeight="12456" xr2:uid="{00000000-000D-0000-FFFF-FFFF00000000}"/>
  </bookViews>
  <sheets>
    <sheet name="Žiniaraštis" sheetId="1" r:id="rId1"/>
  </sheets>
  <definedNames>
    <definedName name="_Hlk63837448" localSheetId="0">Žiniaraštis!#REF!</definedName>
    <definedName name="_Hlk63837491" localSheetId="0">Žiniaraštis!#REF!</definedName>
    <definedName name="_Hlk69297629" localSheetId="0">Žiniaraštis!#REF!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G39" i="1"/>
  <c r="G38" i="1"/>
  <c r="H38" i="1" s="1"/>
  <c r="G37" i="1"/>
  <c r="G36" i="1"/>
  <c r="H36" i="1" s="1"/>
  <c r="G34" i="1"/>
  <c r="G33" i="1"/>
  <c r="H33" i="1" s="1"/>
  <c r="G31" i="1"/>
  <c r="H31" i="1" s="1"/>
  <c r="G30" i="1"/>
  <c r="G28" i="1"/>
  <c r="G27" i="1"/>
  <c r="G25" i="1"/>
  <c r="H25" i="1" s="1"/>
  <c r="G24" i="1"/>
  <c r="H24" i="1" s="1"/>
  <c r="G22" i="1"/>
  <c r="G21" i="1"/>
  <c r="H21" i="1" s="1"/>
  <c r="G19" i="1"/>
  <c r="H19" i="1" s="1"/>
  <c r="G18" i="1"/>
  <c r="H18" i="1" s="1"/>
  <c r="G16" i="1"/>
  <c r="H16" i="1" s="1"/>
  <c r="G15" i="1"/>
  <c r="G13" i="1"/>
  <c r="H13" i="1" s="1"/>
  <c r="G12" i="1"/>
  <c r="H12" i="1" s="1"/>
  <c r="G10" i="1"/>
  <c r="G8" i="1"/>
  <c r="G9" i="1"/>
  <c r="H40" i="1"/>
  <c r="H8" i="1"/>
  <c r="H9" i="1"/>
  <c r="H10" i="1"/>
  <c r="H11" i="1"/>
  <c r="H14" i="1"/>
  <c r="H15" i="1"/>
  <c r="H17" i="1"/>
  <c r="H20" i="1"/>
  <c r="H22" i="1"/>
  <c r="H23" i="1"/>
  <c r="H26" i="1"/>
  <c r="H27" i="1"/>
  <c r="H28" i="1"/>
  <c r="H29" i="1"/>
  <c r="H30" i="1"/>
  <c r="H32" i="1"/>
  <c r="H34" i="1"/>
  <c r="H35" i="1"/>
  <c r="H37" i="1"/>
  <c r="H39" i="1"/>
  <c r="H7" i="1"/>
  <c r="G7" i="1"/>
  <c r="F36" i="1"/>
  <c r="F37" i="1" s="1"/>
  <c r="F33" i="1"/>
  <c r="F34" i="1" s="1"/>
  <c r="F30" i="1"/>
  <c r="F31" i="1" s="1"/>
  <c r="F27" i="1"/>
  <c r="F24" i="1"/>
  <c r="F25" i="1" s="1"/>
  <c r="F21" i="1"/>
  <c r="F22" i="1" s="1"/>
  <c r="F15" i="1"/>
  <c r="F16" i="1" s="1"/>
  <c r="F12" i="1"/>
  <c r="F8" i="1"/>
  <c r="F9" i="1"/>
  <c r="F7" i="1"/>
  <c r="F28" i="1"/>
  <c r="F18" i="1"/>
  <c r="F19" i="1" s="1"/>
  <c r="F10" i="1" l="1"/>
  <c r="F13" i="1"/>
  <c r="F38" i="1" l="1"/>
  <c r="F39" i="1" s="1"/>
  <c r="F40" i="1" s="1"/>
</calcChain>
</file>

<file path=xl/sharedStrings.xml><?xml version="1.0" encoding="utf-8"?>
<sst xmlns="http://schemas.openxmlformats.org/spreadsheetml/2006/main" count="78" uniqueCount="59">
  <si>
    <t>Eil. Nr.</t>
  </si>
  <si>
    <t>Pozicijos</t>
  </si>
  <si>
    <t>Mato vnt.</t>
  </si>
  <si>
    <t>Pagal sutartį</t>
  </si>
  <si>
    <t>Kiekis</t>
  </si>
  <si>
    <t>Vnt. kaina be PVM, Eur</t>
  </si>
  <si>
    <t>Suma, Eur</t>
  </si>
  <si>
    <t>kompl.</t>
  </si>
  <si>
    <t>Darbų kainų žiniaraštis</t>
  </si>
  <si>
    <t>Bendroji dalis</t>
  </si>
  <si>
    <t>PVM</t>
  </si>
  <si>
    <t>Viso: Bendroji dalis</t>
  </si>
  <si>
    <t>VISO be PVM</t>
  </si>
  <si>
    <t>VISO su PVM</t>
  </si>
  <si>
    <t>1.</t>
  </si>
  <si>
    <t>Išpildomieji brėžiniai</t>
  </si>
  <si>
    <t>Kadastriniai matavimai</t>
  </si>
  <si>
    <t>3.</t>
  </si>
  <si>
    <t>4.</t>
  </si>
  <si>
    <t>Stendų įrengimas ir priežiūra</t>
  </si>
  <si>
    <t xml:space="preserve">Savitakiniai buitinių nuotekų tinklai Ašmenėlės g. </t>
  </si>
  <si>
    <t>2.</t>
  </si>
  <si>
    <t>2.1</t>
  </si>
  <si>
    <t>3.1</t>
  </si>
  <si>
    <t>4.1</t>
  </si>
  <si>
    <t>5.</t>
  </si>
  <si>
    <t>5.1</t>
  </si>
  <si>
    <t>6.</t>
  </si>
  <si>
    <t>6.1</t>
  </si>
  <si>
    <t>7.</t>
  </si>
  <si>
    <t>7.1</t>
  </si>
  <si>
    <t xml:space="preserve">Savitakiniai buitinių nuotekų tinklai Gurių sodų g. </t>
  </si>
  <si>
    <t xml:space="preserve">Viso: Savitakiniai buitinių nuotekų tinklai Gurių sodų  g. </t>
  </si>
  <si>
    <t xml:space="preserve">Viso: Savitakiniai buitinių nuotekų tinklai Ašmenėlės g.  </t>
  </si>
  <si>
    <t>8.</t>
  </si>
  <si>
    <t>8.1</t>
  </si>
  <si>
    <t>9.</t>
  </si>
  <si>
    <t>9.1</t>
  </si>
  <si>
    <t>10.</t>
  </si>
  <si>
    <t>10.1</t>
  </si>
  <si>
    <t>1.1</t>
  </si>
  <si>
    <t>1.2</t>
  </si>
  <si>
    <t>1.3</t>
  </si>
  <si>
    <t>Savitakinių nuotekų tinklų įrengimas įskaitant tai technologijai tinkančius nuotekų vamzdžius su sujungimo detalėmis, g/b šulinių įrengimas įskaitant hidroizoliaciją, lipynes, įlipimo landą, ketinius dangčius, plastikinių valymo bei inspektavimo pilnos komplektacijos šulinių įrengimą, aplinkos, dangų išardymo ir jų atstatymo darbus, visus žemės darbus, gruntinio vandens pažeminimą, tranšėjų išramstymą, esamų komunikacijų pakabinimą, prisijungimą prie esamų nuotekų tinklų, aklių įrengimą, vamzdynų patikrinimą TV diagnostika, bandymus, komunikacijų ženklų įrengimą ir kitus darbus.</t>
  </si>
  <si>
    <t xml:space="preserve">Viso: Savitakiniai buitinių nuotekų tinklai Gurių sodų 17-oje g.  </t>
  </si>
  <si>
    <t xml:space="preserve">Savitakiniai buitinių nuotekų tinklai Gurių sodų 17-oje g. </t>
  </si>
  <si>
    <t xml:space="preserve">Viso: Savitakiniai buitinių nuotekų tinklai Gurių sodų 15-oje g.  </t>
  </si>
  <si>
    <t xml:space="preserve">Savitakiniai buitinių nuotekų tinklai Gurių sodų 15-oje g. </t>
  </si>
  <si>
    <t xml:space="preserve">Savitakiniai buitinių nuotekų tinklai Gurių sodų 19-oje g. </t>
  </si>
  <si>
    <t xml:space="preserve">Viso: Savitakiniai buitinių nuotekų tinklai Gurių sodų 19-oje g.  </t>
  </si>
  <si>
    <t xml:space="preserve">Savitakiniai buitinių nuotekų tinklai Gurių sodų 21-oje g. </t>
  </si>
  <si>
    <t xml:space="preserve">Viso: Savitakiniai buitinių nuotekų tinklai Gurių sodų 21-oje g.  </t>
  </si>
  <si>
    <t xml:space="preserve">Savitakiniai buitinių nuotekų tinklai Gurių sodų 23-oje g. </t>
  </si>
  <si>
    <t xml:space="preserve">Viso: Savitakiniai buitinių nuotekų tinklai Gurių sodų 23-oje g.  </t>
  </si>
  <si>
    <t xml:space="preserve">Savitakiniai buitinių nuotekų tinklai Gurių sodų 27-oje g. </t>
  </si>
  <si>
    <t xml:space="preserve">Viso: Savitakiniai buitinių nuotekų tinklai Gurių sodų 27-oje g.  </t>
  </si>
  <si>
    <t xml:space="preserve">Savitakiniai buitinių nuotekų tinklai Gurių sodų 29-oje g. </t>
  </si>
  <si>
    <t xml:space="preserve">Viso: Savitakiniai buitinių nuotekų tinklai Gurių sodų 29-oje g.  </t>
  </si>
  <si>
    <t>TS Priedas Nr.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</si>
</sst>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0"/>
      <name val="Arial"/>
      <family val="2"/>
      <charset val="186"/>
    </font>
    <font>
      <sz val="11"/>
      <color theme="1"/>
      <name val="Calibri"/>
      <family val="2"/>
      <scheme val="minor"/>
    </font>
    <font>
      <sz val="8"/>
      <name val="Calibri"/>
      <family val="2"/>
      <charset val="186"/>
      <scheme val="minor"/>
    </font>
    <font>
      <sz val="11"/>
      <color theme="1"/>
      <name val="Calibri Light"/>
      <family val="2"/>
      <charset val="186"/>
    </font>
    <font>
      <b/>
      <sz val="11"/>
      <color theme="1"/>
      <name val="Calibri Light"/>
      <family val="2"/>
      <charset val="186"/>
    </font>
    <font>
      <b/>
      <sz val="11"/>
      <color rgb="FF000000"/>
      <name val="Calibri Light"/>
      <family val="2"/>
      <charset val="186"/>
    </font>
    <font>
      <b/>
      <sz val="11"/>
      <name val="Calibri Light"/>
      <family val="2"/>
      <charset val="186"/>
    </font>
    <font>
      <sz val="11"/>
      <name val="Calibri Light"/>
      <family val="2"/>
      <charset val="186"/>
    </font>
    <font>
      <b/>
      <sz val="11"/>
      <color theme="1"/>
      <name val="Calibri"/>
      <family val="2"/>
      <charset val="186"/>
      <scheme val="minor"/>
    </font>
    <font>
      <sz val="11"/>
      <color theme="0"/>
      <name val="Calibri"/>
      <family val="2"/>
      <scheme val="minor"/>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2" fillId="0" borderId="0" xfId="0" applyFont="1"/>
    <xf numFmtId="0" fontId="2" fillId="0" borderId="0" xfId="0" applyFont="1" applyAlignment="1">
      <alignment vertical="center"/>
    </xf>
    <xf numFmtId="0" fontId="4" fillId="0" borderId="0" xfId="0" applyFont="1"/>
    <xf numFmtId="0" fontId="5" fillId="0" borderId="0" xfId="0" applyFont="1"/>
    <xf numFmtId="2" fontId="4" fillId="0" borderId="1" xfId="0" applyNumberFormat="1" applyFont="1" applyFill="1"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2"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wrapText="1"/>
    </xf>
    <xf numFmtId="0" fontId="5"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2" fontId="4" fillId="0" borderId="1" xfId="0" applyNumberFormat="1" applyFont="1" applyFill="1" applyBorder="1" applyAlignment="1">
      <alignment horizontal="right" vertical="center" wrapText="1"/>
    </xf>
    <xf numFmtId="0" fontId="4" fillId="0" borderId="3" xfId="0" applyFont="1" applyFill="1" applyBorder="1" applyAlignment="1">
      <alignment horizontal="center" vertical="center" wrapText="1"/>
    </xf>
    <xf numFmtId="49" fontId="5" fillId="0" borderId="1" xfId="0" applyNumberFormat="1" applyFont="1" applyBorder="1" applyAlignment="1">
      <alignment horizontal="center" vertical="center"/>
    </xf>
    <xf numFmtId="0" fontId="5" fillId="2" borderId="0" xfId="0" applyFont="1" applyFill="1" applyAlignment="1">
      <alignment horizontal="justify" vertical="center"/>
    </xf>
    <xf numFmtId="2" fontId="5"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Border="1" applyAlignment="1">
      <alignment horizontal="justify" vertical="center" wrapText="1"/>
    </xf>
    <xf numFmtId="0" fontId="7"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5" fillId="2" borderId="1" xfId="0" applyFont="1" applyFill="1" applyBorder="1" applyAlignment="1">
      <alignment horizontal="justify" vertical="center"/>
    </xf>
    <xf numFmtId="0" fontId="5" fillId="2" borderId="4" xfId="0" applyFont="1" applyFill="1" applyBorder="1" applyAlignment="1">
      <alignment horizontal="justify" vertical="center"/>
    </xf>
    <xf numFmtId="1" fontId="5" fillId="0" borderId="0" xfId="0" applyNumberFormat="1" applyFont="1" applyAlignment="1">
      <alignment horizontal="center"/>
    </xf>
    <xf numFmtId="1" fontId="6" fillId="0" borderId="1" xfId="0" applyNumberFormat="1" applyFont="1" applyBorder="1" applyAlignment="1">
      <alignment horizontal="center" vertical="center"/>
    </xf>
    <xf numFmtId="1" fontId="6" fillId="0" borderId="1" xfId="0" applyNumberFormat="1" applyFont="1" applyFill="1" applyBorder="1" applyAlignment="1">
      <alignment horizontal="center" vertical="center"/>
    </xf>
    <xf numFmtId="1" fontId="4"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4" fillId="0" borderId="2" xfId="0" applyNumberFormat="1" applyFont="1" applyFill="1" applyBorder="1" applyAlignment="1">
      <alignment horizontal="center" vertical="center" wrapText="1"/>
    </xf>
    <xf numFmtId="1" fontId="2" fillId="0" borderId="0" xfId="0" applyNumberFormat="1" applyFont="1" applyAlignment="1">
      <alignment horizontal="center"/>
    </xf>
    <xf numFmtId="2" fontId="4" fillId="0" borderId="0" xfId="0" applyNumberFormat="1" applyFont="1"/>
    <xf numFmtId="2" fontId="6" fillId="0" borderId="1" xfId="0" applyNumberFormat="1" applyFont="1" applyBorder="1" applyAlignment="1">
      <alignment horizontal="center" vertical="center" wrapText="1"/>
    </xf>
    <xf numFmtId="2" fontId="6" fillId="0" borderId="1" xfId="0" applyNumberFormat="1" applyFont="1" applyFill="1" applyBorder="1" applyAlignment="1">
      <alignment horizontal="center" vertical="center" wrapText="1"/>
    </xf>
    <xf numFmtId="2" fontId="2" fillId="0" borderId="0" xfId="0" applyNumberFormat="1" applyFont="1"/>
    <xf numFmtId="0" fontId="6" fillId="0" borderId="0"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5" fillId="0" borderId="2" xfId="0" applyNumberFormat="1" applyFont="1" applyBorder="1" applyAlignment="1">
      <alignment horizontal="right" vertical="center"/>
    </xf>
    <xf numFmtId="0" fontId="9" fillId="0" borderId="3" xfId="0" applyFont="1" applyBorder="1" applyAlignment="1">
      <alignment horizontal="right"/>
    </xf>
    <xf numFmtId="0" fontId="9" fillId="0" borderId="5" xfId="0" applyFont="1" applyBorder="1" applyAlignment="1">
      <alignment horizontal="right"/>
    </xf>
    <xf numFmtId="49" fontId="5" fillId="0" borderId="2" xfId="0" applyNumberFormat="1" applyFont="1" applyFill="1" applyBorder="1" applyAlignment="1">
      <alignment horizontal="right" vertical="center"/>
    </xf>
    <xf numFmtId="0" fontId="9" fillId="0" borderId="3" xfId="0" applyFont="1" applyBorder="1" applyAlignment="1">
      <alignment horizontal="right" vertical="center"/>
    </xf>
    <xf numFmtId="0" fontId="9" fillId="0" borderId="5" xfId="0" applyFont="1" applyBorder="1" applyAlignment="1">
      <alignment horizontal="right" vertical="center"/>
    </xf>
    <xf numFmtId="2" fontId="10" fillId="0" borderId="0" xfId="0" applyNumberFormat="1" applyFont="1"/>
    <xf numFmtId="0" fontId="10" fillId="0" borderId="0" xfId="0" applyFont="1"/>
    <xf numFmtId="2" fontId="10" fillId="0" borderId="0" xfId="0" applyNumberFormat="1" applyFont="1" applyAlignment="1">
      <alignment vertical="center" wrapText="1"/>
    </xf>
    <xf numFmtId="2" fontId="10" fillId="0" borderId="0" xfId="0" applyNumberFormat="1" applyFont="1" applyBorder="1" applyAlignment="1">
      <alignment vertical="center" wrapText="1"/>
    </xf>
    <xf numFmtId="2" fontId="10" fillId="0" borderId="0" xfId="0" applyNumberFormat="1" applyFont="1" applyBorder="1" applyAlignment="1">
      <alignment vertical="center"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I45"/>
  <sheetViews>
    <sheetView tabSelected="1" zoomScale="106" zoomScaleNormal="106" workbookViewId="0">
      <selection activeCell="G1" sqref="G1:I1048576"/>
    </sheetView>
  </sheetViews>
  <sheetFormatPr defaultColWidth="9.109375" defaultRowHeight="14.4" x14ac:dyDescent="0.3"/>
  <cols>
    <col min="1" max="1" width="11.6640625" style="1" customWidth="1"/>
    <col min="2" max="2" width="60.88671875" style="1" customWidth="1"/>
    <col min="3" max="3" width="9.44140625" style="7" customWidth="1"/>
    <col min="4" max="4" width="7.109375" style="36" customWidth="1"/>
    <col min="5" max="5" width="14.6640625" style="40" customWidth="1"/>
    <col min="6" max="6" width="14.44140625" style="40" customWidth="1"/>
    <col min="7" max="8" width="13.21875" style="50" customWidth="1"/>
    <col min="9" max="9" width="9.109375" style="51"/>
    <col min="10" max="11" width="9.109375" style="1"/>
    <col min="12" max="12" width="28.33203125" style="1" customWidth="1"/>
    <col min="13" max="16384" width="9.109375" style="1"/>
  </cols>
  <sheetData>
    <row r="1" spans="1:8" x14ac:dyDescent="0.3">
      <c r="A1" s="4" t="s">
        <v>58</v>
      </c>
      <c r="B1" s="3"/>
      <c r="C1" s="6"/>
      <c r="D1" s="30"/>
      <c r="E1" s="37"/>
      <c r="F1" s="37"/>
    </row>
    <row r="2" spans="1:8" x14ac:dyDescent="0.3">
      <c r="A2" s="4"/>
      <c r="B2" s="3"/>
      <c r="C2" s="6"/>
      <c r="D2" s="30"/>
      <c r="E2" s="37"/>
      <c r="F2" s="37"/>
    </row>
    <row r="3" spans="1:8" x14ac:dyDescent="0.3">
      <c r="A3" s="41" t="s">
        <v>8</v>
      </c>
      <c r="B3" s="41"/>
      <c r="C3" s="41"/>
      <c r="D3" s="41"/>
      <c r="E3" s="41"/>
      <c r="F3" s="41"/>
    </row>
    <row r="4" spans="1:8" x14ac:dyDescent="0.3">
      <c r="A4" s="42" t="s">
        <v>0</v>
      </c>
      <c r="B4" s="42" t="s">
        <v>1</v>
      </c>
      <c r="C4" s="43" t="s">
        <v>2</v>
      </c>
      <c r="D4" s="42" t="s">
        <v>3</v>
      </c>
      <c r="E4" s="42"/>
      <c r="F4" s="42"/>
      <c r="G4" s="52"/>
    </row>
    <row r="5" spans="1:8" ht="28.8" x14ac:dyDescent="0.3">
      <c r="A5" s="42"/>
      <c r="B5" s="42"/>
      <c r="C5" s="43"/>
      <c r="D5" s="31" t="s">
        <v>4</v>
      </c>
      <c r="E5" s="38" t="s">
        <v>5</v>
      </c>
      <c r="F5" s="38" t="s">
        <v>6</v>
      </c>
      <c r="G5" s="52"/>
    </row>
    <row r="6" spans="1:8" x14ac:dyDescent="0.3">
      <c r="A6" s="9" t="s">
        <v>14</v>
      </c>
      <c r="B6" s="27" t="s">
        <v>9</v>
      </c>
      <c r="C6" s="26"/>
      <c r="D6" s="32"/>
      <c r="E6" s="39"/>
      <c r="F6" s="39"/>
      <c r="G6" s="52"/>
    </row>
    <row r="7" spans="1:8" x14ac:dyDescent="0.3">
      <c r="A7" s="10" t="s">
        <v>40</v>
      </c>
      <c r="B7" s="11" t="s">
        <v>19</v>
      </c>
      <c r="C7" s="12" t="s">
        <v>7</v>
      </c>
      <c r="D7" s="33">
        <v>1</v>
      </c>
      <c r="E7" s="13">
        <v>800</v>
      </c>
      <c r="F7" s="13">
        <f>D7*E7</f>
        <v>800</v>
      </c>
      <c r="G7" s="52">
        <f>D7*E7</f>
        <v>800</v>
      </c>
      <c r="H7" s="50">
        <f>G7-F7</f>
        <v>0</v>
      </c>
    </row>
    <row r="8" spans="1:8" x14ac:dyDescent="0.3">
      <c r="A8" s="10" t="s">
        <v>41</v>
      </c>
      <c r="B8" s="11" t="s">
        <v>15</v>
      </c>
      <c r="C8" s="12" t="s">
        <v>7</v>
      </c>
      <c r="D8" s="33">
        <v>1</v>
      </c>
      <c r="E8" s="13">
        <v>6070</v>
      </c>
      <c r="F8" s="13">
        <f t="shared" ref="F8:F9" si="0">D8*E8</f>
        <v>6070</v>
      </c>
      <c r="G8" s="52">
        <f t="shared" ref="G8:G9" si="1">D8*E8</f>
        <v>6070</v>
      </c>
      <c r="H8" s="50">
        <f t="shared" ref="H8:H40" si="2">G8-F8</f>
        <v>0</v>
      </c>
    </row>
    <row r="9" spans="1:8" x14ac:dyDescent="0.3">
      <c r="A9" s="10" t="s">
        <v>42</v>
      </c>
      <c r="B9" s="14" t="s">
        <v>16</v>
      </c>
      <c r="C9" s="12" t="s">
        <v>7</v>
      </c>
      <c r="D9" s="33">
        <v>1</v>
      </c>
      <c r="E9" s="13">
        <v>6070</v>
      </c>
      <c r="F9" s="13">
        <f t="shared" si="0"/>
        <v>6070</v>
      </c>
      <c r="G9" s="52">
        <f t="shared" si="1"/>
        <v>6070</v>
      </c>
      <c r="H9" s="50">
        <f t="shared" si="2"/>
        <v>0</v>
      </c>
    </row>
    <row r="10" spans="1:8" x14ac:dyDescent="0.3">
      <c r="A10" s="15"/>
      <c r="B10" s="23" t="s">
        <v>11</v>
      </c>
      <c r="C10" s="15"/>
      <c r="D10" s="34"/>
      <c r="E10" s="22"/>
      <c r="F10" s="22">
        <f>SUM(F7:F9)</f>
        <v>12940</v>
      </c>
      <c r="G10" s="53">
        <f>SUM(G7:G9)</f>
        <v>12940</v>
      </c>
      <c r="H10" s="50">
        <f t="shared" si="2"/>
        <v>0</v>
      </c>
    </row>
    <row r="11" spans="1:8" ht="21" customHeight="1" x14ac:dyDescent="0.3">
      <c r="A11" s="20" t="s">
        <v>21</v>
      </c>
      <c r="B11" s="21" t="s">
        <v>31</v>
      </c>
      <c r="C11" s="17"/>
      <c r="D11" s="35"/>
      <c r="E11" s="18"/>
      <c r="F11" s="5"/>
      <c r="G11" s="52"/>
      <c r="H11" s="50">
        <f t="shared" si="2"/>
        <v>0</v>
      </c>
    </row>
    <row r="12" spans="1:8" ht="129.6" x14ac:dyDescent="0.3">
      <c r="A12" s="16" t="s">
        <v>22</v>
      </c>
      <c r="B12" s="24" t="s">
        <v>43</v>
      </c>
      <c r="C12" s="17" t="s">
        <v>7</v>
      </c>
      <c r="D12" s="35">
        <v>1</v>
      </c>
      <c r="E12" s="18">
        <v>155600</v>
      </c>
      <c r="F12" s="5">
        <f>D12*E12</f>
        <v>155600</v>
      </c>
      <c r="G12" s="52">
        <f>D12*E12</f>
        <v>155600</v>
      </c>
      <c r="H12" s="50">
        <f t="shared" si="2"/>
        <v>0</v>
      </c>
    </row>
    <row r="13" spans="1:8" x14ac:dyDescent="0.3">
      <c r="A13" s="16"/>
      <c r="B13" s="25" t="s">
        <v>32</v>
      </c>
      <c r="C13" s="17"/>
      <c r="D13" s="35"/>
      <c r="E13" s="18"/>
      <c r="F13" s="8">
        <f>SUM(F12)</f>
        <v>155600</v>
      </c>
      <c r="G13" s="52">
        <f>SUM(G12)</f>
        <v>155600</v>
      </c>
      <c r="H13" s="50">
        <f t="shared" si="2"/>
        <v>0</v>
      </c>
    </row>
    <row r="14" spans="1:8" ht="22.5" customHeight="1" x14ac:dyDescent="0.3">
      <c r="A14" s="20" t="s">
        <v>17</v>
      </c>
      <c r="B14" s="28" t="s">
        <v>47</v>
      </c>
      <c r="C14" s="19"/>
      <c r="D14" s="35"/>
      <c r="E14" s="18"/>
      <c r="F14" s="8"/>
      <c r="G14" s="52"/>
      <c r="H14" s="50">
        <f t="shared" si="2"/>
        <v>0</v>
      </c>
    </row>
    <row r="15" spans="1:8" ht="129.6" x14ac:dyDescent="0.3">
      <c r="A15" s="16" t="s">
        <v>23</v>
      </c>
      <c r="B15" s="24" t="s">
        <v>43</v>
      </c>
      <c r="C15" s="17" t="s">
        <v>7</v>
      </c>
      <c r="D15" s="35">
        <v>1</v>
      </c>
      <c r="E15" s="18">
        <v>68250</v>
      </c>
      <c r="F15" s="5">
        <f>D15*E15</f>
        <v>68250</v>
      </c>
      <c r="G15" s="52">
        <f>D15*E15</f>
        <v>68250</v>
      </c>
      <c r="H15" s="50">
        <f t="shared" si="2"/>
        <v>0</v>
      </c>
    </row>
    <row r="16" spans="1:8" ht="22.5" customHeight="1" x14ac:dyDescent="0.3">
      <c r="A16" s="20"/>
      <c r="B16" s="25" t="s">
        <v>46</v>
      </c>
      <c r="C16" s="19"/>
      <c r="D16" s="35"/>
      <c r="E16" s="18"/>
      <c r="F16" s="8">
        <f>SUM(F15)</f>
        <v>68250</v>
      </c>
      <c r="G16" s="52">
        <f>SUM(G15)</f>
        <v>68250</v>
      </c>
      <c r="H16" s="50">
        <f t="shared" si="2"/>
        <v>0</v>
      </c>
    </row>
    <row r="17" spans="1:8" ht="23.25" customHeight="1" x14ac:dyDescent="0.3">
      <c r="A17" s="20" t="s">
        <v>18</v>
      </c>
      <c r="B17" s="28" t="s">
        <v>45</v>
      </c>
      <c r="C17" s="19"/>
      <c r="D17" s="35"/>
      <c r="E17" s="18"/>
      <c r="F17" s="8"/>
      <c r="G17" s="52"/>
      <c r="H17" s="50">
        <f t="shared" si="2"/>
        <v>0</v>
      </c>
    </row>
    <row r="18" spans="1:8" ht="144.75" customHeight="1" x14ac:dyDescent="0.3">
      <c r="A18" s="16" t="s">
        <v>24</v>
      </c>
      <c r="B18" s="24" t="s">
        <v>43</v>
      </c>
      <c r="C18" s="17" t="s">
        <v>7</v>
      </c>
      <c r="D18" s="35">
        <v>1</v>
      </c>
      <c r="E18" s="18">
        <v>131600</v>
      </c>
      <c r="F18" s="5">
        <f>D18*E18</f>
        <v>131600</v>
      </c>
      <c r="G18" s="52">
        <f>D18*E18</f>
        <v>131600</v>
      </c>
      <c r="H18" s="50">
        <f t="shared" si="2"/>
        <v>0</v>
      </c>
    </row>
    <row r="19" spans="1:8" ht="20.25" customHeight="1" x14ac:dyDescent="0.3">
      <c r="A19" s="20"/>
      <c r="B19" s="25" t="s">
        <v>44</v>
      </c>
      <c r="C19" s="19"/>
      <c r="D19" s="35"/>
      <c r="E19" s="18"/>
      <c r="F19" s="8">
        <f>SUM(F18)</f>
        <v>131600</v>
      </c>
      <c r="G19" s="52">
        <f>SUM(G18)</f>
        <v>131600</v>
      </c>
      <c r="H19" s="50">
        <f t="shared" si="2"/>
        <v>0</v>
      </c>
    </row>
    <row r="20" spans="1:8" ht="24" customHeight="1" x14ac:dyDescent="0.3">
      <c r="A20" s="20" t="s">
        <v>25</v>
      </c>
      <c r="B20" s="28" t="s">
        <v>48</v>
      </c>
      <c r="C20" s="19"/>
      <c r="D20" s="35"/>
      <c r="E20" s="18"/>
      <c r="F20" s="8"/>
      <c r="G20" s="52"/>
      <c r="H20" s="50">
        <f t="shared" si="2"/>
        <v>0</v>
      </c>
    </row>
    <row r="21" spans="1:8" ht="129.6" x14ac:dyDescent="0.3">
      <c r="A21" s="16" t="s">
        <v>26</v>
      </c>
      <c r="B21" s="24" t="s">
        <v>43</v>
      </c>
      <c r="C21" s="17" t="s">
        <v>7</v>
      </c>
      <c r="D21" s="35">
        <v>1</v>
      </c>
      <c r="E21" s="18">
        <v>98800</v>
      </c>
      <c r="F21" s="5">
        <f>D21*E21</f>
        <v>98800</v>
      </c>
      <c r="G21" s="52">
        <f>D21*E21</f>
        <v>98800</v>
      </c>
      <c r="H21" s="50">
        <f t="shared" si="2"/>
        <v>0</v>
      </c>
    </row>
    <row r="22" spans="1:8" ht="18.75" customHeight="1" x14ac:dyDescent="0.3">
      <c r="A22" s="20"/>
      <c r="B22" s="25" t="s">
        <v>49</v>
      </c>
      <c r="C22" s="19"/>
      <c r="D22" s="35"/>
      <c r="E22" s="18"/>
      <c r="F22" s="8">
        <f>SUM(F21)</f>
        <v>98800</v>
      </c>
      <c r="G22" s="52">
        <f>SUM(G21)</f>
        <v>98800</v>
      </c>
      <c r="H22" s="50">
        <f t="shared" si="2"/>
        <v>0</v>
      </c>
    </row>
    <row r="23" spans="1:8" ht="25.5" customHeight="1" x14ac:dyDescent="0.3">
      <c r="A23" s="20" t="s">
        <v>27</v>
      </c>
      <c r="B23" s="28" t="s">
        <v>50</v>
      </c>
      <c r="C23" s="19"/>
      <c r="D23" s="35"/>
      <c r="E23" s="18"/>
      <c r="F23" s="8"/>
      <c r="G23" s="52"/>
      <c r="H23" s="50">
        <f t="shared" si="2"/>
        <v>0</v>
      </c>
    </row>
    <row r="24" spans="1:8" ht="146.25" customHeight="1" x14ac:dyDescent="0.3">
      <c r="A24" s="16" t="s">
        <v>28</v>
      </c>
      <c r="B24" s="24" t="s">
        <v>43</v>
      </c>
      <c r="C24" s="17" t="s">
        <v>7</v>
      </c>
      <c r="D24" s="35">
        <v>1</v>
      </c>
      <c r="E24" s="18">
        <v>132600</v>
      </c>
      <c r="F24" s="5">
        <f>D24*E24</f>
        <v>132600</v>
      </c>
      <c r="G24" s="52">
        <f>D24*E24</f>
        <v>132600</v>
      </c>
      <c r="H24" s="50">
        <f t="shared" si="2"/>
        <v>0</v>
      </c>
    </row>
    <row r="25" spans="1:8" ht="26.25" customHeight="1" x14ac:dyDescent="0.3">
      <c r="A25" s="20"/>
      <c r="B25" s="25" t="s">
        <v>51</v>
      </c>
      <c r="C25" s="19"/>
      <c r="D25" s="35"/>
      <c r="E25" s="18"/>
      <c r="F25" s="8">
        <f>SUM(F24)</f>
        <v>132600</v>
      </c>
      <c r="G25" s="52">
        <f>SUM(G24)</f>
        <v>132600</v>
      </c>
      <c r="H25" s="50">
        <f t="shared" si="2"/>
        <v>0</v>
      </c>
    </row>
    <row r="26" spans="1:8" ht="23.25" customHeight="1" x14ac:dyDescent="0.3">
      <c r="A26" s="20" t="s">
        <v>29</v>
      </c>
      <c r="B26" s="28" t="s">
        <v>52</v>
      </c>
      <c r="C26" s="19"/>
      <c r="D26" s="35"/>
      <c r="E26" s="18"/>
      <c r="F26" s="8"/>
      <c r="G26" s="52"/>
      <c r="H26" s="50">
        <f t="shared" si="2"/>
        <v>0</v>
      </c>
    </row>
    <row r="27" spans="1:8" ht="129.6" x14ac:dyDescent="0.3">
      <c r="A27" s="16" t="s">
        <v>30</v>
      </c>
      <c r="B27" s="24" t="s">
        <v>43</v>
      </c>
      <c r="C27" s="17" t="s">
        <v>7</v>
      </c>
      <c r="D27" s="35">
        <v>1</v>
      </c>
      <c r="E27" s="18">
        <v>120400</v>
      </c>
      <c r="F27" s="5">
        <f>D27*E27</f>
        <v>120400</v>
      </c>
      <c r="G27" s="52">
        <f>D27*E27</f>
        <v>120400</v>
      </c>
      <c r="H27" s="50">
        <f t="shared" si="2"/>
        <v>0</v>
      </c>
    </row>
    <row r="28" spans="1:8" ht="21.75" customHeight="1" x14ac:dyDescent="0.3">
      <c r="A28" s="20"/>
      <c r="B28" s="25" t="s">
        <v>53</v>
      </c>
      <c r="C28" s="19"/>
      <c r="D28" s="35"/>
      <c r="E28" s="18"/>
      <c r="F28" s="8">
        <f>SUM(F27)</f>
        <v>120400</v>
      </c>
      <c r="G28" s="52">
        <f>SUM(G27)</f>
        <v>120400</v>
      </c>
      <c r="H28" s="50">
        <f t="shared" si="2"/>
        <v>0</v>
      </c>
    </row>
    <row r="29" spans="1:8" ht="22.5" customHeight="1" x14ac:dyDescent="0.3">
      <c r="A29" s="20" t="s">
        <v>34</v>
      </c>
      <c r="B29" s="28" t="s">
        <v>54</v>
      </c>
      <c r="C29" s="19"/>
      <c r="D29" s="35"/>
      <c r="E29" s="18"/>
      <c r="F29" s="5"/>
      <c r="G29" s="52"/>
      <c r="H29" s="50">
        <f t="shared" si="2"/>
        <v>0</v>
      </c>
    </row>
    <row r="30" spans="1:8" ht="129.6" x14ac:dyDescent="0.3">
      <c r="A30" s="16" t="s">
        <v>35</v>
      </c>
      <c r="B30" s="24" t="s">
        <v>43</v>
      </c>
      <c r="C30" s="17" t="s">
        <v>7</v>
      </c>
      <c r="D30" s="35">
        <v>1</v>
      </c>
      <c r="E30" s="18">
        <v>145400</v>
      </c>
      <c r="F30" s="5">
        <f>D30*E30</f>
        <v>145400</v>
      </c>
      <c r="G30" s="52">
        <f>D30*E30</f>
        <v>145400</v>
      </c>
      <c r="H30" s="50">
        <f t="shared" si="2"/>
        <v>0</v>
      </c>
    </row>
    <row r="31" spans="1:8" ht="18.75" customHeight="1" x14ac:dyDescent="0.3">
      <c r="A31" s="20"/>
      <c r="B31" s="25" t="s">
        <v>55</v>
      </c>
      <c r="C31" s="19"/>
      <c r="D31" s="35"/>
      <c r="E31" s="18"/>
      <c r="F31" s="8">
        <f>SUM(F30)</f>
        <v>145400</v>
      </c>
      <c r="G31" s="52">
        <f>SUM(G30)</f>
        <v>145400</v>
      </c>
      <c r="H31" s="50">
        <f t="shared" si="2"/>
        <v>0</v>
      </c>
    </row>
    <row r="32" spans="1:8" ht="25.5" customHeight="1" x14ac:dyDescent="0.3">
      <c r="A32" s="20" t="s">
        <v>36</v>
      </c>
      <c r="B32" s="29" t="s">
        <v>56</v>
      </c>
      <c r="C32" s="19"/>
      <c r="D32" s="35"/>
      <c r="E32" s="18"/>
      <c r="F32" s="5"/>
      <c r="G32" s="52"/>
      <c r="H32" s="50">
        <f t="shared" si="2"/>
        <v>0</v>
      </c>
    </row>
    <row r="33" spans="1:8" ht="146.25" customHeight="1" x14ac:dyDescent="0.3">
      <c r="A33" s="16" t="s">
        <v>37</v>
      </c>
      <c r="B33" s="24" t="s">
        <v>43</v>
      </c>
      <c r="C33" s="17" t="s">
        <v>7</v>
      </c>
      <c r="D33" s="35">
        <v>1</v>
      </c>
      <c r="E33" s="18">
        <v>55800</v>
      </c>
      <c r="F33" s="5">
        <f>D33*E33</f>
        <v>55800</v>
      </c>
      <c r="G33" s="52">
        <f>D33*E33</f>
        <v>55800</v>
      </c>
      <c r="H33" s="50">
        <f t="shared" si="2"/>
        <v>0</v>
      </c>
    </row>
    <row r="34" spans="1:8" ht="21.75" customHeight="1" x14ac:dyDescent="0.3">
      <c r="A34" s="20"/>
      <c r="B34" s="25" t="s">
        <v>57</v>
      </c>
      <c r="C34" s="19"/>
      <c r="D34" s="35"/>
      <c r="E34" s="18"/>
      <c r="F34" s="8">
        <f>SUM(F33)</f>
        <v>55800</v>
      </c>
      <c r="G34" s="52">
        <f>SUM(G33)</f>
        <v>55800</v>
      </c>
      <c r="H34" s="50">
        <f t="shared" si="2"/>
        <v>0</v>
      </c>
    </row>
    <row r="35" spans="1:8" x14ac:dyDescent="0.3">
      <c r="A35" s="20" t="s">
        <v>38</v>
      </c>
      <c r="B35" s="28" t="s">
        <v>20</v>
      </c>
      <c r="C35" s="19"/>
      <c r="D35" s="35"/>
      <c r="E35" s="18"/>
      <c r="F35" s="5"/>
      <c r="G35" s="52"/>
      <c r="H35" s="50">
        <f t="shared" si="2"/>
        <v>0</v>
      </c>
    </row>
    <row r="36" spans="1:8" ht="146.25" customHeight="1" x14ac:dyDescent="0.3">
      <c r="A36" s="16" t="s">
        <v>39</v>
      </c>
      <c r="B36" s="24" t="s">
        <v>43</v>
      </c>
      <c r="C36" s="17" t="s">
        <v>7</v>
      </c>
      <c r="D36" s="35">
        <v>1</v>
      </c>
      <c r="E36" s="18">
        <v>95210</v>
      </c>
      <c r="F36" s="5">
        <f>D36*E36</f>
        <v>95210</v>
      </c>
      <c r="G36" s="52">
        <f>D36*E36</f>
        <v>95210</v>
      </c>
      <c r="H36" s="50">
        <f t="shared" si="2"/>
        <v>0</v>
      </c>
    </row>
    <row r="37" spans="1:8" x14ac:dyDescent="0.3">
      <c r="A37" s="20"/>
      <c r="B37" s="25" t="s">
        <v>33</v>
      </c>
      <c r="C37" s="19"/>
      <c r="D37" s="35"/>
      <c r="E37" s="18"/>
      <c r="F37" s="8">
        <f>SUM(F36)</f>
        <v>95210</v>
      </c>
      <c r="G37" s="52">
        <f>SUM(G36)</f>
        <v>95210</v>
      </c>
      <c r="H37" s="50">
        <f t="shared" si="2"/>
        <v>0</v>
      </c>
    </row>
    <row r="38" spans="1:8" ht="16.5" customHeight="1" x14ac:dyDescent="0.3">
      <c r="A38" s="44" t="s">
        <v>12</v>
      </c>
      <c r="B38" s="45"/>
      <c r="C38" s="45"/>
      <c r="D38" s="45"/>
      <c r="E38" s="46"/>
      <c r="F38" s="8">
        <f>SUM(F10,F13,F16,F19,F22,F25,F28,F31,F34,F37)</f>
        <v>1016600</v>
      </c>
      <c r="G38" s="52">
        <f>SUM(G37+G34+G31+G28+G25+G22+G19+G16+G13+G10)</f>
        <v>1016600</v>
      </c>
      <c r="H38" s="50">
        <f t="shared" si="2"/>
        <v>0</v>
      </c>
    </row>
    <row r="39" spans="1:8" x14ac:dyDescent="0.3">
      <c r="A39" s="47" t="s">
        <v>10</v>
      </c>
      <c r="B39" s="45"/>
      <c r="C39" s="45"/>
      <c r="D39" s="45"/>
      <c r="E39" s="46"/>
      <c r="F39" s="8">
        <f>F38*0.21</f>
        <v>213486</v>
      </c>
      <c r="G39" s="52">
        <f>0.21*G38</f>
        <v>213486</v>
      </c>
      <c r="H39" s="50">
        <f t="shared" si="2"/>
        <v>0</v>
      </c>
    </row>
    <row r="40" spans="1:8" x14ac:dyDescent="0.3">
      <c r="A40" s="47" t="s">
        <v>13</v>
      </c>
      <c r="B40" s="48"/>
      <c r="C40" s="48"/>
      <c r="D40" s="48"/>
      <c r="E40" s="49"/>
      <c r="F40" s="8">
        <f>SUM(F38:F39)</f>
        <v>1230086</v>
      </c>
      <c r="G40" s="52">
        <f>G38+G39</f>
        <v>1230086</v>
      </c>
      <c r="H40" s="50">
        <f t="shared" si="2"/>
        <v>0</v>
      </c>
    </row>
    <row r="41" spans="1:8" x14ac:dyDescent="0.3">
      <c r="A41" s="2"/>
      <c r="G41" s="53"/>
    </row>
    <row r="42" spans="1:8" x14ac:dyDescent="0.3">
      <c r="A42" s="2"/>
      <c r="G42" s="53"/>
    </row>
    <row r="43" spans="1:8" ht="77.25" customHeight="1" x14ac:dyDescent="0.3">
      <c r="G43" s="54"/>
    </row>
    <row r="44" spans="1:8" x14ac:dyDescent="0.3">
      <c r="G44" s="54"/>
    </row>
    <row r="45" spans="1:8" x14ac:dyDescent="0.3">
      <c r="G45" s="54"/>
    </row>
  </sheetData>
  <mergeCells count="9">
    <mergeCell ref="G43:G45"/>
    <mergeCell ref="A3:F3"/>
    <mergeCell ref="A4:A5"/>
    <mergeCell ref="B4:B5"/>
    <mergeCell ref="C4:C5"/>
    <mergeCell ref="D4:F4"/>
    <mergeCell ref="A38:E38"/>
    <mergeCell ref="A39:E39"/>
    <mergeCell ref="A40:E40"/>
  </mergeCells>
  <phoneticPr fontId="3" type="noConversion"/>
  <pageMargins left="0.70866141732283472" right="0.70866141732283472" top="0.74803149606299213" bottom="0.74803149606299213" header="0.31496062992125984" footer="0.31496062992125984"/>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Žiniaraštis</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Simona Kiudyte</cp:lastModifiedBy>
  <cp:lastPrinted>2018-11-21T13:22:29Z</cp:lastPrinted>
  <dcterms:created xsi:type="dcterms:W3CDTF">2017-03-09T06:26:55Z</dcterms:created>
  <dcterms:modified xsi:type="dcterms:W3CDTF">2022-11-18T07:38:04Z</dcterms:modified>
</cp:coreProperties>
</file>